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RODUTTIVITà" sheetId="2" r:id="rId2"/>
    <sheet name="RISULTATO" sheetId="3" r:id="rId3"/>
  </sheets>
  <definedNames>
    <definedName name="_xlnm.Print_Area" localSheetId="0">'completo '!$A$1:$L$71</definedName>
    <definedName name="_xlnm.Print_Area" localSheetId="1">'PRODUTTIVITà'!$A$1:$M$32</definedName>
    <definedName name="_xlnm.Print_Area" localSheetId="2">'RISULTATO'!$A$1:$M$32</definedName>
  </definedNames>
  <calcPr fullCalcOnLoad="1"/>
</workbook>
</file>

<file path=xl/sharedStrings.xml><?xml version="1.0" encoding="utf-8"?>
<sst xmlns="http://schemas.openxmlformats.org/spreadsheetml/2006/main" count="111" uniqueCount="26">
  <si>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</si>
  <si>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</si>
  <si>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</si>
  <si>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</si>
  <si>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</si>
  <si>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</si>
  <si>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</si>
  <si>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</si>
  <si>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</si>
  <si>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</si>
  <si>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</si>
  <si>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</si>
  <si>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</si>
  <si>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</si>
  <si>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</si>
  <si>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</si>
  <si>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</si>
  <si>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</si>
  <si>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</si>
  <si>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</si>
  <si>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</si>
  <si>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</si>
  <si>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Ammontare complessivo  retribuzione risultato stanziato (A)</t>
  </si>
  <si>
    <t xml:space="preserve">Ammontare complessivo retribuzione risultato distribuito (B) </t>
  </si>
  <si>
    <t>Dati relativi alla valutazione della performance e alla distribuzione dei premi al personale (art. 20)- ANNO 2017</t>
  </si>
  <si>
    <t>Dati relativi alla valutazione della performance e alla distribuzione dei premi ai Titolari di P.O. (art. 20)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</si>
</sst>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9.2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164" fontId="41" fillId="0" borderId="22" xfId="0" applyNumberFormat="1" applyFont="1" applyFill="1" applyBorder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164" fontId="41" fillId="33" borderId="23" xfId="0" applyNumberFormat="1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/>
    </xf>
    <xf numFmtId="164" fontId="42" fillId="0" borderId="23" xfId="0" applyNumberFormat="1" applyFont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165" fontId="41" fillId="0" borderId="13" xfId="0" applyNumberFormat="1" applyFont="1" applyFill="1" applyBorder="1" applyAlignment="1">
      <alignment/>
    </xf>
    <xf numFmtId="165" fontId="41" fillId="0" borderId="14" xfId="0" applyNumberFormat="1" applyFont="1" applyFill="1" applyBorder="1" applyAlignment="1">
      <alignment/>
    </xf>
    <xf numFmtId="0" fontId="42" fillId="0" borderId="24" xfId="0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/>
    </xf>
    <xf numFmtId="164" fontId="41" fillId="33" borderId="15" xfId="0" applyNumberFormat="1" applyFont="1" applyFill="1" applyBorder="1" applyAlignment="1">
      <alignment horizontal="center" vertical="center"/>
    </xf>
    <xf numFmtId="164" fontId="41" fillId="0" borderId="44" xfId="0" applyNumberFormat="1" applyFont="1" applyFill="1" applyBorder="1" applyAlignment="1">
      <alignment/>
    </xf>
    <xf numFmtId="10" fontId="41" fillId="33" borderId="15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164" fontId="41" fillId="0" borderId="13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7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12445202"/>
        <c:axId val="44897955"/>
      </c:bar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97955"/>
        <c:crosses val="autoZero"/>
        <c:auto val="1"/>
        <c:lblOffset val="100"/>
        <c:tickLblSkip val="1"/>
        <c:noMultiLvlLbl val="0"/>
      </c:catAx>
      <c:valAx>
        <c:axId val="44897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45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39475"/>
          <c:w val="0.0962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63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1428412"/>
        <c:axId val="12855709"/>
      </c:barChart>
      <c:catAx>
        <c:axId val="1428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55709"/>
        <c:crosses val="autoZero"/>
        <c:auto val="1"/>
        <c:lblOffset val="100"/>
        <c:tickLblSkip val="1"/>
        <c:noMultiLvlLbl val="0"/>
      </c:catAx>
      <c:valAx>
        <c:axId val="12855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8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155"/>
          <c:w val="0.0972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427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48592518"/>
        <c:axId val="34679479"/>
      </c:bar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479"/>
        <c:crosses val="autoZero"/>
        <c:auto val="1"/>
        <c:lblOffset val="100"/>
        <c:tickLblSkip val="1"/>
        <c:noMultiLvlLbl val="0"/>
      </c:catAx>
      <c:valAx>
        <c:axId val="34679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2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50525"/>
          <c:w val="0.119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3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43679856"/>
        <c:axId val="57574385"/>
      </c:bar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7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9875"/>
          <c:w val="0.120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PRODUTTIVITà!$B$11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PRODUTTIVITà!$C$7:$F$7</c:f>
              <c:strCache/>
            </c:strRef>
          </c:cat>
          <c:val>
            <c:numRef>
              <c:f>PRODUTTIVITà!$C$11:$F$11</c:f>
              <c:numCache/>
            </c:numRef>
          </c:val>
        </c:ser>
        <c:overlap val="40"/>
        <c:gapWidth val="75"/>
        <c:axId val="48407418"/>
        <c:axId val="33013579"/>
      </c:bar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13579"/>
        <c:crosses val="autoZero"/>
        <c:auto val="1"/>
        <c:lblOffset val="100"/>
        <c:tickLblSkip val="1"/>
        <c:noMultiLvlLbl val="0"/>
      </c:catAx>
      <c:valAx>
        <c:axId val="33013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0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0525"/>
          <c:w val="0.1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48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PRODUTTIVITà!$B$8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PRODUTTIVITà!$C$7:$F$7</c:f>
              <c:strCache/>
            </c:strRef>
          </c:cat>
          <c:val>
            <c:numRef>
              <c:f>PRODUTTIVITà!$H$11:$K$11</c:f>
              <c:numCache/>
            </c:numRef>
          </c:val>
        </c:ser>
        <c:overlap val="40"/>
        <c:gapWidth val="75"/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0525"/>
          <c:w val="0.11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RISULTATO!$B$11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RISULTATO!$C$7:$F$7</c:f>
              <c:strCache/>
            </c:strRef>
          </c:cat>
          <c:val>
            <c:numRef>
              <c:f>RISULTATO!$C$11:$F$11</c:f>
              <c:numCache/>
            </c:numRef>
          </c:val>
        </c:ser>
        <c:overlap val="40"/>
        <c:gapWidth val="75"/>
        <c:axId val="41925870"/>
        <c:axId val="41788511"/>
      </c:bar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0525"/>
          <c:w val="0.1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215"/>
          <c:w val="0.848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RISULTATO!$B$8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RISULTATO!$C$7:$F$7</c:f>
              <c:strCache/>
            </c:strRef>
          </c:cat>
          <c:val>
            <c:numRef>
              <c:f>RISULTATO!$H$11:$K$11</c:f>
              <c:numCache/>
            </c:numRef>
          </c:val>
        </c:ser>
        <c:overlap val="40"/>
        <c:gapWidth val="75"/>
        <c:axId val="40552280"/>
        <c:axId val="29426201"/>
      </c:bar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26201"/>
        <c:crosses val="autoZero"/>
        <c:auto val="1"/>
        <c:lblOffset val="100"/>
        <c:tickLblSkip val="1"/>
        <c:noMultiLvlLbl val="0"/>
      </c:catAx>
      <c:valAx>
        <c:axId val="29426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52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2825"/>
          <c:w val="0.11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768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8958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1">
      <selection activeCell="A1" sqref="A1:N2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10387.69</v>
      </c>
      <c r="C4" s="55">
        <v>8517.41</v>
      </c>
      <c r="D4" s="25">
        <v>11</v>
      </c>
      <c r="E4" s="56">
        <f>B4/D4</f>
        <v>944.3354545454546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8</v>
      </c>
      <c r="D8" s="69">
        <v>0</v>
      </c>
      <c r="E8" s="69">
        <v>2</v>
      </c>
      <c r="F8" s="69">
        <v>1</v>
      </c>
      <c r="G8" s="43">
        <f>SUM(C8:F8)</f>
        <v>11</v>
      </c>
      <c r="H8" s="71">
        <v>7405.17</v>
      </c>
      <c r="I8" s="72">
        <v>0</v>
      </c>
      <c r="J8" s="72">
        <v>1959.49</v>
      </c>
      <c r="K8" s="72">
        <v>1023.03</v>
      </c>
      <c r="L8" s="65">
        <f>SUM(H8:K8)</f>
        <v>10387.69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45.75" customHeight="1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0.7272727272727273</v>
      </c>
      <c r="D11" s="62">
        <f>IF($G8&gt;0,8/$G8,0)</f>
        <v>0.7272727272727273</v>
      </c>
      <c r="E11" s="62">
        <f>IF($G8&gt;0,8/$G8,0)</f>
        <v>0.7272727272727273</v>
      </c>
      <c r="F11" s="62">
        <f>IF($G8&gt;0,8/$G8,0)</f>
        <v>0.7272727272727273</v>
      </c>
      <c r="G11" s="67">
        <f>SUM(C11:F11)</f>
        <v>2.909090909090909</v>
      </c>
      <c r="H11" s="66">
        <f>IF(C8&gt;0,H8/C8,0)</f>
        <v>925.64625</v>
      </c>
      <c r="I11" s="64">
        <f>IF(D8&gt;0,I8/D8,0)</f>
        <v>0</v>
      </c>
      <c r="J11" s="64">
        <f>IF(E8&gt;0,J8/E8,0)</f>
        <v>979.745</v>
      </c>
      <c r="K11" s="64">
        <f>IF(F8&gt;0,K8/F8,0)</f>
        <v>1023.03</v>
      </c>
      <c r="L11" s="65">
        <f>AVERAGE(H11:I11)</f>
        <v>462.823125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Normal="70" zoomScalePageLayoutView="0" workbookViewId="0" topLeftCell="A1">
      <selection activeCell="I11" sqref="I1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22</v>
      </c>
      <c r="C3" s="19" t="s">
        <v>23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1398.73</v>
      </c>
      <c r="C4" s="55">
        <v>1370.76</v>
      </c>
      <c r="D4" s="25">
        <v>1</v>
      </c>
      <c r="E4" s="56">
        <f>B4/D4</f>
        <v>1398.73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</v>
      </c>
      <c r="D8" s="69">
        <v>1</v>
      </c>
      <c r="E8" s="69">
        <v>0</v>
      </c>
      <c r="F8" s="73">
        <v>0</v>
      </c>
      <c r="G8" s="74">
        <f>SUM(C8:F8)</f>
        <v>2</v>
      </c>
      <c r="H8" s="68">
        <v>1118.98</v>
      </c>
      <c r="I8" s="69">
        <v>279.75</v>
      </c>
      <c r="J8" s="69">
        <v>0</v>
      </c>
      <c r="K8" s="73">
        <v>0</v>
      </c>
      <c r="L8" s="74">
        <f>SUM(H8:K8)</f>
        <v>1398.73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0.5</v>
      </c>
      <c r="D11" s="62">
        <f>IF($G8&gt;0,D8/$G8,0)</f>
        <v>0.5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1118.98</v>
      </c>
      <c r="I11" s="7">
        <f>IF(D8&gt;0,I8/D8*90%,0)</f>
        <v>251.775</v>
      </c>
      <c r="J11" s="7">
        <f>IF(E8&gt;0,J8/E8,0)</f>
        <v>0</v>
      </c>
      <c r="K11" s="7">
        <f>IF(F8&gt;0,K8/F8,0)</f>
        <v>0</v>
      </c>
      <c r="L11" s="44">
        <f>SUM(H11:K11)</f>
        <v>1370.755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contabilita</cp:lastModifiedBy>
  <cp:lastPrinted>2019-04-30T16:06:25Z</cp:lastPrinted>
  <dcterms:created xsi:type="dcterms:W3CDTF">2013-05-07T15:29:12Z</dcterms:created>
  <dcterms:modified xsi:type="dcterms:W3CDTF">2019-04-30T16:33:43Z</dcterms:modified>
  <cp:category/>
  <cp:version/>
  <cp:contentType/>
  <cp:contentStatus/>
</cp:coreProperties>
</file>